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7" i="4" l="1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6" i="4" l="1"/>
  <c r="G76" i="4"/>
  <c r="F76" i="4"/>
  <c r="E76" i="4"/>
  <c r="D76" i="4"/>
  <c r="H74" i="4"/>
  <c r="H72" i="4"/>
  <c r="H70" i="4"/>
  <c r="H68" i="4"/>
  <c r="H66" i="4"/>
  <c r="H64" i="4"/>
  <c r="H62" i="4"/>
  <c r="E74" i="4"/>
  <c r="E72" i="4"/>
  <c r="E70" i="4"/>
  <c r="E68" i="4"/>
  <c r="E66" i="4"/>
  <c r="E64" i="4"/>
  <c r="E62" i="4"/>
  <c r="C76" i="4"/>
  <c r="H54" i="4"/>
  <c r="G54" i="4"/>
  <c r="F54" i="4"/>
  <c r="H52" i="4"/>
  <c r="H51" i="4"/>
  <c r="H50" i="4"/>
  <c r="H49" i="4"/>
  <c r="E54" i="4"/>
  <c r="E52" i="4"/>
  <c r="E51" i="4"/>
  <c r="E50" i="4"/>
  <c r="E49" i="4"/>
  <c r="D54" i="4"/>
  <c r="C5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0" i="4"/>
  <c r="F40" i="4"/>
  <c r="D40" i="4"/>
  <c r="C40" i="4"/>
  <c r="H40" i="4" l="1"/>
  <c r="E4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19" i="5"/>
  <c r="H18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H21" i="5" s="1"/>
  <c r="E20" i="5"/>
  <c r="H20" i="5" s="1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67" i="6"/>
  <c r="H66" i="6"/>
  <c r="H63" i="6"/>
  <c r="H62" i="6"/>
  <c r="H61" i="6"/>
  <c r="H60" i="6"/>
  <c r="H59" i="6"/>
  <c r="H58" i="6"/>
  <c r="H56" i="6"/>
  <c r="H54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0" i="6"/>
  <c r="H29" i="6"/>
  <c r="H27" i="6"/>
  <c r="H26" i="6"/>
  <c r="H22" i="6"/>
  <c r="H21" i="6"/>
  <c r="H17" i="6"/>
  <c r="H16" i="6"/>
  <c r="H14" i="6"/>
  <c r="H12" i="6"/>
  <c r="H11" i="6"/>
  <c r="H9" i="6"/>
  <c r="E76" i="6"/>
  <c r="E75" i="6"/>
  <c r="E74" i="6"/>
  <c r="E73" i="6"/>
  <c r="E72" i="6"/>
  <c r="E71" i="6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H34" i="6" s="1"/>
  <c r="E32" i="6"/>
  <c r="H32" i="6" s="1"/>
  <c r="E31" i="6"/>
  <c r="H31" i="6" s="1"/>
  <c r="E30" i="6"/>
  <c r="E29" i="6"/>
  <c r="E28" i="6"/>
  <c r="H28" i="6" s="1"/>
  <c r="E27" i="6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E53" i="6" s="1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H16" i="5"/>
  <c r="E6" i="5"/>
  <c r="G42" i="5"/>
  <c r="F42" i="5"/>
  <c r="D42" i="5"/>
  <c r="H6" i="5"/>
  <c r="H42" i="5" s="1"/>
  <c r="E16" i="8"/>
  <c r="H6" i="8"/>
  <c r="H16" i="8" s="1"/>
  <c r="H53" i="6"/>
  <c r="E43" i="6"/>
  <c r="H43" i="6" s="1"/>
  <c r="E33" i="6"/>
  <c r="H33" i="6" s="1"/>
  <c r="E23" i="6"/>
  <c r="H23" i="6" s="1"/>
  <c r="E13" i="6"/>
  <c r="D77" i="6"/>
  <c r="H13" i="6"/>
  <c r="F77" i="6"/>
  <c r="G77" i="6"/>
  <c r="C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<sst xmlns="http://schemas.openxmlformats.org/spreadsheetml/2006/main" count="229" uniqueCount="166">
  <si>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</si>
  <si>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</si>
  <si>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</si>
  <si>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</si>
  <si>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</si>
  <si>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</si>
  <si>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</si>
  <si>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</si>
  <si>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</si>
  <si>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</si>
  <si>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</si>
  <si>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</si>
  <si>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</si>
  <si>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</si>
  <si>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</si>
  <si>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</si>
  <si>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</si>
  <si>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</si>
  <si>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</si>
  <si>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</si>
  <si>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</si>
  <si>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</si>
  <si>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</si>
  <si>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</si>
  <si>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</si>
  <si>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</si>
  <si>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</si>
  <si>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</si>
  <si>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</si>
  <si>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</si>
  <si>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</si>
  <si>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</si>
  <si>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</si>
  <si>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</si>
  <si>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</si>
  <si>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</si>
  <si>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</si>
  <si>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</si>
  <si>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</si>
  <si>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</si>
  <si>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</si>
  <si>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</si>
  <si>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</si>
  <si>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</si>
  <si>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</si>
  <si>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</si>
  <si>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</si>
  <si>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</si>
  <si>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</si>
  <si>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</si>
  <si>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</si>
  <si>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</si>
  <si>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</si>
  <si>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</si>
  <si>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</si>
  <si>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</si>
  <si>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</si>
  <si>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</si>
  <si>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</si>
  <si>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</si>
  <si>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</si>
  <si>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</si>
  <si>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</si>
  <si>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</si>
  <si>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</si>
  <si>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</si>
  <si>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</si>
  <si>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</si>
  <si>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</si>
  <si>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</si>
  <si>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</si>
  <si>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</si>
  <si>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</si>
  <si>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</si>
  <si>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</si>
  <si>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</si>
  <si>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</si>
  <si>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</si>
  <si>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</si>
  <si>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</si>
  <si>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</si>
  <si>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</si>
  <si>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</si>
  <si>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</si>
  <si>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</si>
  <si>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</si>
  <si>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</si>
  <si>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</si>
  <si>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</si>
  <si>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</si>
  <si>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</si>
  <si>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</si>
  <si>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</si>
  <si>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</si>
  <si>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</si>
  <si>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</si>
  <si>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</si>
  <si>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</si>
  <si>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</si>
  <si>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</si>
  <si>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</si>
  <si>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</si>
  <si>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</si>
  <si>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</si>
  <si>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</si>
  <si>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</si>
  <si>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</si>
  <si>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</si>
  <si>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</si>
  <si>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</si>
  <si>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</si>
  <si>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</si>
  <si>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</si>
  <si>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</si>
  <si>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</si>
  <si>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</si>
  <si>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</si>
  <si>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</si>
  <si>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</si>
  <si>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</si>
  <si>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</si>
  <si>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</si>
  <si>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</si>
  <si>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</si>
  <si>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</si>
  <si>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</si>
  <si>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</si>
  <si>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</si>
  <si>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MANUEL DOBLADO, GTO.
ESTADO ANALÍTICO DEL EJERCICIO DEL PRESUPUESTO DE EGRESOS
CLASIFICACIÓN POR OBJETO DEL GASTO (CAPÍTULO Y CONCEPTO)
DEL 1 ENERO AL 31 DE DICIEMBRE DEL 2020</t>
  </si>
  <si>
    <t>MUNICIPIO DE MANUEL DOBLADO, GTO.
ESTADO ANALÍTICO DEL EJERCICIO DEL PRESUPUESTO DE EGRESOS
CLASIFICACION ECÓNOMICA (POR TIPO DE GASTO)
DEL 1 ENERO AL 31 DE DICIEMBRE DEL 2020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</si>
  <si>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</si>
  <si>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</si>
  <si>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</si>
  <si>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</si>
  <si>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</si>
  <si>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</si>
  <si>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</si>
  <si>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</si>
  <si>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</si>
  <si>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</si>
  <si>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</si>
  <si>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</si>
  <si>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</si>
  <si>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</si>
  <si>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</si>
  <si>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</si>
  <si>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</si>
  <si>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</si>
  <si>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</si>
  <si>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</si>
  <si>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</si>
  <si>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</si>
  <si>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</si>
  <si>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</si>
  <si>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</si>
  <si>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</si>
  <si>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</si>
  <si>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</si>
  <si>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</si>
  <si>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</si>
  <si>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</si>
  <si>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MUNICIPIO DE MANUEL DOBLADO, GTO.
ESTADO ANALÍTICO DEL EJERCICIO DEL PRESUPUESTO DE EGRESOS
CLASIFICACIÓN ADMINISTRATIVA
DEL 1 ENERO AL 31 DE DICIEMBRE DEL 2020</t>
  </si>
  <si>
    <t>Gobierno (Federal/Estatal/Municipal) de MUNICIPIO DE MANUEL DOBLADO, GTO.
Estado Analítico del Ejercicio del Presupuesto de Egresos
Clasificación Administrativa
DEL 1 ENERO AL 31 DE DICIEMBRE DEL 2020</t>
  </si>
  <si>
    <t>Sector Paraestatal del Gobierno (Federal/Estatal/Municipal) de MUNICIPIO DE MANUEL DOBLADO, GTO.
Estado Analítico del Ejercicio del Presupuesto de Egresos
Clasificación Administrativa
DEL 1 ENERO AL 31 DE DICIEMBRE DEL 2020</t>
  </si>
  <si>
    <t>MUNICIPIO DE MANUEL DOBLADO,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</si>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</sst>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0" workbookViewId="0">
      <selection activeCell="A78"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7" width="18.33203125" style="1" customWidth="1"/>
    <col min="8" max="8" width="20.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61452550.599999994</v>
      </c>
      <c r="D5" s="14">
        <f>SUM(D6:D12)</f>
        <v>3221414.1900000004</v>
      </c>
      <c r="E5" s="14">
        <f>C5+D5</f>
        <v>64673964.789999992</v>
      </c>
      <c r="F5" s="14">
        <f>SUM(F6:F12)</f>
        <v>62195662.489999995</v>
      </c>
      <c r="G5" s="14">
        <f>SUM(G6:G12)</f>
        <v>62149392.489999995</v>
      </c>
      <c r="H5" s="14">
        <f>E5-F5</f>
        <v>2478302.299999997</v>
      </c>
    </row>
    <row r="6" spans="1:8" x14ac:dyDescent="0.2">
      <c r="A6" s="49">
        <v>1100</v>
      </c>
      <c r="B6" s="11" t="s">
        <v>70</v>
      </c>
      <c r="C6" s="15">
        <v>36912155.439999998</v>
      </c>
      <c r="D6" s="15">
        <v>-284544.36</v>
      </c>
      <c r="E6" s="15">
        <f t="shared" ref="E6:E69" si="0">C6+D6</f>
        <v>36627611.079999998</v>
      </c>
      <c r="F6" s="15">
        <v>36113274.759999998</v>
      </c>
      <c r="G6" s="15">
        <v>36113274.759999998</v>
      </c>
      <c r="H6" s="15">
        <f t="shared" ref="H6:H69" si="1">E6-F6</f>
        <v>514336.3200000003</v>
      </c>
    </row>
    <row r="7" spans="1:8" x14ac:dyDescent="0.2">
      <c r="A7" s="49">
        <v>1200</v>
      </c>
      <c r="B7" s="11" t="s">
        <v>71</v>
      </c>
      <c r="C7" s="15">
        <v>1477671.1</v>
      </c>
      <c r="D7" s="15">
        <v>3239250.51</v>
      </c>
      <c r="E7" s="15">
        <f t="shared" si="0"/>
        <v>4716921.6099999994</v>
      </c>
      <c r="F7" s="15">
        <v>4694918.28</v>
      </c>
      <c r="G7" s="15">
        <v>4648648.28</v>
      </c>
      <c r="H7" s="15">
        <f t="shared" si="1"/>
        <v>22003.329999999143</v>
      </c>
    </row>
    <row r="8" spans="1:8" x14ac:dyDescent="0.2">
      <c r="A8" s="49">
        <v>1300</v>
      </c>
      <c r="B8" s="11" t="s">
        <v>72</v>
      </c>
      <c r="C8" s="15">
        <v>5160441.95</v>
      </c>
      <c r="D8" s="15">
        <v>-266985.8</v>
      </c>
      <c r="E8" s="15">
        <f t="shared" si="0"/>
        <v>4893456.1500000004</v>
      </c>
      <c r="F8" s="15">
        <v>4781687.9400000004</v>
      </c>
      <c r="G8" s="15">
        <v>4781687.9400000004</v>
      </c>
      <c r="H8" s="15">
        <f t="shared" si="1"/>
        <v>111768.20999999996</v>
      </c>
    </row>
    <row r="9" spans="1:8" x14ac:dyDescent="0.2">
      <c r="A9" s="49">
        <v>1400</v>
      </c>
      <c r="B9" s="11" t="s">
        <v>35</v>
      </c>
      <c r="C9" s="15">
        <v>9798959.4499999993</v>
      </c>
      <c r="D9" s="15">
        <v>-980920.21</v>
      </c>
      <c r="E9" s="15">
        <f t="shared" si="0"/>
        <v>8818039.2399999984</v>
      </c>
      <c r="F9" s="15">
        <v>7406121.8200000003</v>
      </c>
      <c r="G9" s="15">
        <v>7406121.8200000003</v>
      </c>
      <c r="H9" s="15">
        <f t="shared" si="1"/>
        <v>1411917.4199999981</v>
      </c>
    </row>
    <row r="10" spans="1:8" x14ac:dyDescent="0.2">
      <c r="A10" s="49">
        <v>1500</v>
      </c>
      <c r="B10" s="11" t="s">
        <v>73</v>
      </c>
      <c r="C10" s="15">
        <v>8103322.6600000001</v>
      </c>
      <c r="D10" s="15">
        <v>1514614.05</v>
      </c>
      <c r="E10" s="15">
        <f t="shared" si="0"/>
        <v>9617936.7100000009</v>
      </c>
      <c r="F10" s="15">
        <v>9199659.6899999995</v>
      </c>
      <c r="G10" s="15">
        <v>9199659.6899999995</v>
      </c>
      <c r="H10" s="15">
        <f t="shared" si="1"/>
        <v>418277.02000000142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4545450</v>
      </c>
      <c r="D13" s="15">
        <f>SUM(D14:D22)</f>
        <v>1852332.04</v>
      </c>
      <c r="E13" s="15">
        <f t="shared" si="0"/>
        <v>6397782.04</v>
      </c>
      <c r="F13" s="15">
        <f>SUM(F14:F22)</f>
        <v>6027200.7999999989</v>
      </c>
      <c r="G13" s="15">
        <f>SUM(G14:G22)</f>
        <v>5813739.3799999999</v>
      </c>
      <c r="H13" s="15">
        <f t="shared" si="1"/>
        <v>370581.24000000115</v>
      </c>
    </row>
    <row r="14" spans="1:8" x14ac:dyDescent="0.2">
      <c r="A14" s="49">
        <v>2100</v>
      </c>
      <c r="B14" s="11" t="s">
        <v>75</v>
      </c>
      <c r="C14" s="15">
        <v>659000</v>
      </c>
      <c r="D14" s="15">
        <v>515968.42</v>
      </c>
      <c r="E14" s="15">
        <f t="shared" si="0"/>
        <v>1174968.42</v>
      </c>
      <c r="F14" s="15">
        <v>1132621.69</v>
      </c>
      <c r="G14" s="15">
        <v>960419.63</v>
      </c>
      <c r="H14" s="15">
        <f t="shared" si="1"/>
        <v>42346.729999999981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2112</v>
      </c>
      <c r="E15" s="15">
        <f t="shared" si="0"/>
        <v>2112</v>
      </c>
      <c r="F15" s="15">
        <v>2112</v>
      </c>
      <c r="G15" s="15">
        <v>2112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426800</v>
      </c>
      <c r="D17" s="15">
        <v>157925.56</v>
      </c>
      <c r="E17" s="15">
        <f t="shared" si="0"/>
        <v>584725.56000000006</v>
      </c>
      <c r="F17" s="15">
        <v>550812.61</v>
      </c>
      <c r="G17" s="15">
        <v>546201.73</v>
      </c>
      <c r="H17" s="15">
        <f t="shared" si="1"/>
        <v>33912.95000000007</v>
      </c>
    </row>
    <row r="18" spans="1:8" x14ac:dyDescent="0.2">
      <c r="A18" s="49">
        <v>2500</v>
      </c>
      <c r="B18" s="11" t="s">
        <v>79</v>
      </c>
      <c r="C18" s="15">
        <v>10400</v>
      </c>
      <c r="D18" s="15">
        <v>-3145.86</v>
      </c>
      <c r="E18" s="15">
        <f t="shared" si="0"/>
        <v>7254.1399999999994</v>
      </c>
      <c r="F18" s="15">
        <v>7254.14</v>
      </c>
      <c r="G18" s="15">
        <v>7254.14</v>
      </c>
      <c r="H18" s="15">
        <f t="shared" si="1"/>
        <v>0</v>
      </c>
    </row>
    <row r="19" spans="1:8" x14ac:dyDescent="0.2">
      <c r="A19" s="49">
        <v>2600</v>
      </c>
      <c r="B19" s="11" t="s">
        <v>80</v>
      </c>
      <c r="C19" s="15">
        <v>3132000</v>
      </c>
      <c r="D19" s="15">
        <v>773786.52</v>
      </c>
      <c r="E19" s="15">
        <f t="shared" si="0"/>
        <v>3905786.52</v>
      </c>
      <c r="F19" s="15">
        <v>3635150.21</v>
      </c>
      <c r="G19" s="15">
        <v>3604302.09</v>
      </c>
      <c r="H19" s="15">
        <f t="shared" si="1"/>
        <v>270636.31000000006</v>
      </c>
    </row>
    <row r="20" spans="1:8" x14ac:dyDescent="0.2">
      <c r="A20" s="49">
        <v>2700</v>
      </c>
      <c r="B20" s="11" t="s">
        <v>81</v>
      </c>
      <c r="C20" s="15">
        <v>213000</v>
      </c>
      <c r="D20" s="15">
        <v>272700.98</v>
      </c>
      <c r="E20" s="15">
        <f t="shared" si="0"/>
        <v>485700.98</v>
      </c>
      <c r="F20" s="15">
        <v>463017.73</v>
      </c>
      <c r="G20" s="15">
        <v>461417.73</v>
      </c>
      <c r="H20" s="15">
        <f t="shared" si="1"/>
        <v>22683.25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104250</v>
      </c>
      <c r="D22" s="15">
        <v>132984.42000000001</v>
      </c>
      <c r="E22" s="15">
        <f t="shared" si="0"/>
        <v>237234.42</v>
      </c>
      <c r="F22" s="15">
        <v>236232.42</v>
      </c>
      <c r="G22" s="15">
        <v>232032.06</v>
      </c>
      <c r="H22" s="15">
        <f t="shared" si="1"/>
        <v>1002</v>
      </c>
    </row>
    <row r="23" spans="1:8" x14ac:dyDescent="0.2">
      <c r="A23" s="48" t="s">
        <v>63</v>
      </c>
      <c r="B23" s="7"/>
      <c r="C23" s="15">
        <f>SUM(C24:C32)</f>
        <v>27064931.23</v>
      </c>
      <c r="D23" s="15">
        <f>SUM(D24:D32)</f>
        <v>9318099.7699999996</v>
      </c>
      <c r="E23" s="15">
        <f t="shared" si="0"/>
        <v>36383031</v>
      </c>
      <c r="F23" s="15">
        <f>SUM(F24:F32)</f>
        <v>35827136.890000001</v>
      </c>
      <c r="G23" s="15">
        <f>SUM(G24:G32)</f>
        <v>35003418.829999998</v>
      </c>
      <c r="H23" s="15">
        <f t="shared" si="1"/>
        <v>555894.1099999994</v>
      </c>
    </row>
    <row r="24" spans="1:8" x14ac:dyDescent="0.2">
      <c r="A24" s="49">
        <v>3100</v>
      </c>
      <c r="B24" s="11" t="s">
        <v>84</v>
      </c>
      <c r="C24" s="15">
        <v>13769156</v>
      </c>
      <c r="D24" s="15">
        <v>224797.72</v>
      </c>
      <c r="E24" s="15">
        <f t="shared" si="0"/>
        <v>13993953.720000001</v>
      </c>
      <c r="F24" s="15">
        <v>13877004.189999999</v>
      </c>
      <c r="G24" s="15">
        <v>13870044.189999999</v>
      </c>
      <c r="H24" s="15">
        <f t="shared" si="1"/>
        <v>116949.53000000119</v>
      </c>
    </row>
    <row r="25" spans="1:8" x14ac:dyDescent="0.2">
      <c r="A25" s="49">
        <v>3200</v>
      </c>
      <c r="B25" s="11" t="s">
        <v>85</v>
      </c>
      <c r="C25" s="15">
        <v>1873000</v>
      </c>
      <c r="D25" s="15">
        <v>4978012.72</v>
      </c>
      <c r="E25" s="15">
        <f t="shared" si="0"/>
        <v>6851012.7199999997</v>
      </c>
      <c r="F25" s="15">
        <v>6841746.7199999997</v>
      </c>
      <c r="G25" s="15">
        <v>6789024.7199999997</v>
      </c>
      <c r="H25" s="15">
        <f t="shared" si="1"/>
        <v>9266</v>
      </c>
    </row>
    <row r="26" spans="1:8" x14ac:dyDescent="0.2">
      <c r="A26" s="49">
        <v>3300</v>
      </c>
      <c r="B26" s="11" t="s">
        <v>86</v>
      </c>
      <c r="C26" s="15">
        <v>6098227.5</v>
      </c>
      <c r="D26" s="15">
        <v>751034.84</v>
      </c>
      <c r="E26" s="15">
        <f t="shared" si="0"/>
        <v>6849262.3399999999</v>
      </c>
      <c r="F26" s="15">
        <v>6849262.3399999999</v>
      </c>
      <c r="G26" s="15">
        <v>6183010.7400000002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414300</v>
      </c>
      <c r="D27" s="15">
        <v>59586.42</v>
      </c>
      <c r="E27" s="15">
        <f t="shared" si="0"/>
        <v>473886.42</v>
      </c>
      <c r="F27" s="15">
        <v>460846.42</v>
      </c>
      <c r="G27" s="15">
        <v>460846.42</v>
      </c>
      <c r="H27" s="15">
        <f t="shared" si="1"/>
        <v>13040</v>
      </c>
    </row>
    <row r="28" spans="1:8" x14ac:dyDescent="0.2">
      <c r="A28" s="49">
        <v>3500</v>
      </c>
      <c r="B28" s="11" t="s">
        <v>88</v>
      </c>
      <c r="C28" s="15">
        <v>1158500</v>
      </c>
      <c r="D28" s="15">
        <v>2076150.66</v>
      </c>
      <c r="E28" s="15">
        <f t="shared" si="0"/>
        <v>3234650.66</v>
      </c>
      <c r="F28" s="15">
        <v>3199051.17</v>
      </c>
      <c r="G28" s="15">
        <v>3133673.13</v>
      </c>
      <c r="H28" s="15">
        <f t="shared" si="1"/>
        <v>35599.490000000224</v>
      </c>
    </row>
    <row r="29" spans="1:8" x14ac:dyDescent="0.2">
      <c r="A29" s="49">
        <v>3600</v>
      </c>
      <c r="B29" s="11" t="s">
        <v>89</v>
      </c>
      <c r="C29" s="15">
        <v>800000</v>
      </c>
      <c r="D29" s="15">
        <v>781202.05</v>
      </c>
      <c r="E29" s="15">
        <f t="shared" si="0"/>
        <v>1581202.05</v>
      </c>
      <c r="F29" s="15">
        <v>1581202.05</v>
      </c>
      <c r="G29" s="15">
        <v>1584202.05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224500</v>
      </c>
      <c r="D30" s="15">
        <v>94749.61</v>
      </c>
      <c r="E30" s="15">
        <f t="shared" si="0"/>
        <v>319249.61</v>
      </c>
      <c r="F30" s="15">
        <v>74592.66</v>
      </c>
      <c r="G30" s="15">
        <v>74592.66</v>
      </c>
      <c r="H30" s="15">
        <f t="shared" si="1"/>
        <v>244656.94999999998</v>
      </c>
    </row>
    <row r="31" spans="1:8" x14ac:dyDescent="0.2">
      <c r="A31" s="49">
        <v>3800</v>
      </c>
      <c r="B31" s="11" t="s">
        <v>91</v>
      </c>
      <c r="C31" s="15">
        <v>1768000</v>
      </c>
      <c r="D31" s="15">
        <v>-163689.25</v>
      </c>
      <c r="E31" s="15">
        <f t="shared" si="0"/>
        <v>1604310.75</v>
      </c>
      <c r="F31" s="15">
        <v>1589427.01</v>
      </c>
      <c r="G31" s="15">
        <v>1554020.59</v>
      </c>
      <c r="H31" s="15">
        <f t="shared" si="1"/>
        <v>14883.739999999991</v>
      </c>
    </row>
    <row r="32" spans="1:8" x14ac:dyDescent="0.2">
      <c r="A32" s="49">
        <v>3900</v>
      </c>
      <c r="B32" s="11" t="s">
        <v>19</v>
      </c>
      <c r="C32" s="15">
        <v>959247.73</v>
      </c>
      <c r="D32" s="15">
        <v>516255</v>
      </c>
      <c r="E32" s="15">
        <f t="shared" si="0"/>
        <v>1475502.73</v>
      </c>
      <c r="F32" s="15">
        <v>1354004.33</v>
      </c>
      <c r="G32" s="15">
        <v>1354004.33</v>
      </c>
      <c r="H32" s="15">
        <f t="shared" si="1"/>
        <v>121498.39999999991</v>
      </c>
    </row>
    <row r="33" spans="1:8" x14ac:dyDescent="0.2">
      <c r="A33" s="48" t="s">
        <v>64</v>
      </c>
      <c r="B33" s="7"/>
      <c r="C33" s="15">
        <f>SUM(C34:C42)</f>
        <v>9722000</v>
      </c>
      <c r="D33" s="15">
        <f>SUM(D34:D42)</f>
        <v>26431758.030000001</v>
      </c>
      <c r="E33" s="15">
        <f t="shared" si="0"/>
        <v>36153758.030000001</v>
      </c>
      <c r="F33" s="15">
        <f>SUM(F34:F42)</f>
        <v>32109984.699999999</v>
      </c>
      <c r="G33" s="15">
        <f>SUM(G34:G42)</f>
        <v>31582720.699999999</v>
      </c>
      <c r="H33" s="15">
        <f t="shared" si="1"/>
        <v>4043773.3300000019</v>
      </c>
    </row>
    <row r="34" spans="1:8" x14ac:dyDescent="0.2">
      <c r="A34" s="49">
        <v>4100</v>
      </c>
      <c r="B34" s="11" t="s">
        <v>92</v>
      </c>
      <c r="C34" s="15">
        <v>6000000</v>
      </c>
      <c r="D34" s="15">
        <v>247200</v>
      </c>
      <c r="E34" s="15">
        <f t="shared" si="0"/>
        <v>6247200</v>
      </c>
      <c r="F34" s="15">
        <v>6247200</v>
      </c>
      <c r="G34" s="15">
        <v>6247200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3562000</v>
      </c>
      <c r="D37" s="15">
        <v>26302936.510000002</v>
      </c>
      <c r="E37" s="15">
        <f t="shared" si="0"/>
        <v>29864936.510000002</v>
      </c>
      <c r="F37" s="15">
        <v>25821163.18</v>
      </c>
      <c r="G37" s="15">
        <v>25293899.18</v>
      </c>
      <c r="H37" s="15">
        <f t="shared" si="1"/>
        <v>4043773.3300000019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-118378.48</v>
      </c>
      <c r="E38" s="15">
        <f t="shared" si="0"/>
        <v>41621.520000000004</v>
      </c>
      <c r="F38" s="15">
        <v>41621.519999999997</v>
      </c>
      <c r="G38" s="15">
        <v>41621.519999999997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70000</v>
      </c>
      <c r="D43" s="15">
        <f>SUM(D44:D52)</f>
        <v>286634.92000000004</v>
      </c>
      <c r="E43" s="15">
        <f t="shared" si="0"/>
        <v>356634.92000000004</v>
      </c>
      <c r="F43" s="15">
        <f>SUM(F44:F52)</f>
        <v>356634.92000000004</v>
      </c>
      <c r="G43" s="15">
        <f>SUM(G44:G52)</f>
        <v>356634.92000000004</v>
      </c>
      <c r="H43" s="15">
        <f t="shared" si="1"/>
        <v>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322480.74</v>
      </c>
      <c r="E44" s="15">
        <f t="shared" si="0"/>
        <v>322480.74</v>
      </c>
      <c r="F44" s="15">
        <v>322480.74</v>
      </c>
      <c r="G44" s="15">
        <v>322480.74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23171.9</v>
      </c>
      <c r="E45" s="15">
        <f t="shared" si="0"/>
        <v>23171.9</v>
      </c>
      <c r="F45" s="15">
        <v>23171.9</v>
      </c>
      <c r="G45" s="15">
        <v>23171.9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70000</v>
      </c>
      <c r="D49" s="15">
        <v>-59017.72</v>
      </c>
      <c r="E49" s="15">
        <f t="shared" si="0"/>
        <v>10982.279999999999</v>
      </c>
      <c r="F49" s="15">
        <v>10982.28</v>
      </c>
      <c r="G49" s="15">
        <v>10982.28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104177635.7</v>
      </c>
      <c r="E53" s="15">
        <f t="shared" si="0"/>
        <v>104177635.7</v>
      </c>
      <c r="F53" s="15">
        <f>SUM(F54:F56)</f>
        <v>77596565.939999998</v>
      </c>
      <c r="G53" s="15">
        <f>SUM(G54:G56)</f>
        <v>77482695.870000005</v>
      </c>
      <c r="H53" s="15">
        <f t="shared" si="1"/>
        <v>26581069.760000005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103994724.40000001</v>
      </c>
      <c r="E54" s="15">
        <f t="shared" si="0"/>
        <v>103994724.40000001</v>
      </c>
      <c r="F54" s="15">
        <v>77413657.659999996</v>
      </c>
      <c r="G54" s="15">
        <v>77299787.590000004</v>
      </c>
      <c r="H54" s="15">
        <f t="shared" si="1"/>
        <v>26581066.74000001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182911.3</v>
      </c>
      <c r="E55" s="15">
        <f t="shared" si="0"/>
        <v>182911.3</v>
      </c>
      <c r="F55" s="15">
        <v>182908.28</v>
      </c>
      <c r="G55" s="15">
        <v>182908.28</v>
      </c>
      <c r="H55" s="15">
        <f t="shared" si="1"/>
        <v>3.0199999999895226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42000345.170000002</v>
      </c>
      <c r="D57" s="15">
        <f>SUM(D58:D64)</f>
        <v>-39826575.219999999</v>
      </c>
      <c r="E57" s="15">
        <f t="shared" si="0"/>
        <v>2173769.950000003</v>
      </c>
      <c r="F57" s="15">
        <f>SUM(F58:F64)</f>
        <v>0</v>
      </c>
      <c r="G57" s="15">
        <f>SUM(G58:G64)</f>
        <v>0</v>
      </c>
      <c r="H57" s="15">
        <f t="shared" si="1"/>
        <v>2173769.950000003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42000345.170000002</v>
      </c>
      <c r="D64" s="15">
        <v>-39826575.219999999</v>
      </c>
      <c r="E64" s="15">
        <f t="shared" si="0"/>
        <v>2173769.950000003</v>
      </c>
      <c r="F64" s="15">
        <v>0</v>
      </c>
      <c r="G64" s="15">
        <v>0</v>
      </c>
      <c r="H64" s="15">
        <f t="shared" si="1"/>
        <v>2173769.950000003</v>
      </c>
    </row>
    <row r="65" spans="1:8" x14ac:dyDescent="0.2">
      <c r="A65" s="48" t="s">
        <v>68</v>
      </c>
      <c r="B65" s="7"/>
      <c r="C65" s="15">
        <f>SUM(C66:C68)</f>
        <v>250000</v>
      </c>
      <c r="D65" s="15">
        <f>SUM(D66:D68)</f>
        <v>-230000</v>
      </c>
      <c r="E65" s="15">
        <f t="shared" si="0"/>
        <v>20000</v>
      </c>
      <c r="F65" s="15">
        <f>SUM(F66:F68)</f>
        <v>20000</v>
      </c>
      <c r="G65" s="15">
        <f>SUM(G66:G68)</f>
        <v>20000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250000</v>
      </c>
      <c r="D68" s="15">
        <v>-230000</v>
      </c>
      <c r="E68" s="15">
        <f t="shared" si="0"/>
        <v>20000</v>
      </c>
      <c r="F68" s="15">
        <v>20000</v>
      </c>
      <c r="G68" s="15">
        <v>20000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1100000</v>
      </c>
      <c r="D69" s="15">
        <f>SUM(D70:D76)</f>
        <v>1247031.49</v>
      </c>
      <c r="E69" s="15">
        <f t="shared" si="0"/>
        <v>2347031.4900000002</v>
      </c>
      <c r="F69" s="15">
        <f>SUM(F70:F76)</f>
        <v>2347031.4900000002</v>
      </c>
      <c r="G69" s="15">
        <f>SUM(G70:G76)</f>
        <v>2347031.4900000002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1500000</v>
      </c>
      <c r="E70" s="15">
        <f t="shared" ref="E70:E76" si="2">C70+D70</f>
        <v>1500000</v>
      </c>
      <c r="F70" s="15">
        <v>1500000</v>
      </c>
      <c r="G70" s="15">
        <v>1500000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1100000</v>
      </c>
      <c r="D71" s="15">
        <v>-252968.51</v>
      </c>
      <c r="E71" s="15">
        <f t="shared" si="2"/>
        <v>847031.49</v>
      </c>
      <c r="F71" s="15">
        <v>847031.49</v>
      </c>
      <c r="G71" s="15">
        <v>847031.49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146205277</v>
      </c>
      <c r="D77" s="17">
        <f t="shared" si="4"/>
        <v>106478330.92</v>
      </c>
      <c r="E77" s="17">
        <f t="shared" si="4"/>
        <v>252683607.92000002</v>
      </c>
      <c r="F77" s="17">
        <f t="shared" si="4"/>
        <v>216480217.22999999</v>
      </c>
      <c r="G77" s="17">
        <f t="shared" si="4"/>
        <v>214755633.67999998</v>
      </c>
      <c r="H77" s="17">
        <f t="shared" si="4"/>
        <v>36203390.690000005</v>
      </c>
    </row>
    <row r="78" spans="1:8" ht="12" x14ac:dyDescent="0.2">
      <c r="A78" s="63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93" right="0.4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:H17"/>
    </sheetView>
  </sheetViews>
  <sheetFormatPr baseColWidth="10" defaultRowHeight="11.25" x14ac:dyDescent="0.2"/>
  <cols>
    <col min="1" max="1" width="6.6640625" style="1" customWidth="1"/>
    <col min="2" max="2" width="47.6640625" style="1" customWidth="1"/>
    <col min="3" max="7" width="18.33203125" style="1" customWidth="1"/>
    <col min="8" max="8" width="2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145725277</v>
      </c>
      <c r="D6" s="50">
        <v>862438.78</v>
      </c>
      <c r="E6" s="50">
        <f>C6+D6</f>
        <v>146587715.78</v>
      </c>
      <c r="F6" s="50">
        <v>136965394.84999999</v>
      </c>
      <c r="G6" s="50">
        <v>135354681.37</v>
      </c>
      <c r="H6" s="50">
        <f>E6-F6</f>
        <v>9622320.9300000072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320000</v>
      </c>
      <c r="D8" s="50">
        <v>104234270.62</v>
      </c>
      <c r="E8" s="50">
        <f>C8+D8</f>
        <v>104554270.62</v>
      </c>
      <c r="F8" s="50">
        <v>77973200.859999999</v>
      </c>
      <c r="G8" s="50">
        <v>77859330.790000007</v>
      </c>
      <c r="H8" s="50">
        <f>E8-F8</f>
        <v>26581069.760000005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1500000</v>
      </c>
      <c r="E10" s="50">
        <f>C10+D10</f>
        <v>1500000</v>
      </c>
      <c r="F10" s="50">
        <v>1500000</v>
      </c>
      <c r="G10" s="50">
        <v>1500000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-118378.48</v>
      </c>
      <c r="E12" s="50">
        <f>C12+D12</f>
        <v>41621.520000000004</v>
      </c>
      <c r="F12" s="50">
        <v>41621.519999999997</v>
      </c>
      <c r="G12" s="50">
        <v>41621.519999999997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146205277</v>
      </c>
      <c r="D16" s="17">
        <f>SUM(D6+D8+D10+D12+D14)</f>
        <v>106478330.92</v>
      </c>
      <c r="E16" s="17">
        <f>SUM(E6+E8+E10+E12+E14)</f>
        <v>252683607.92000002</v>
      </c>
      <c r="F16" s="17">
        <f t="shared" ref="F16:H16" si="0">SUM(F6+F8+F10+F12+F14)</f>
        <v>216480217.22999999</v>
      </c>
      <c r="G16" s="17">
        <f t="shared" si="0"/>
        <v>214755633.68000004</v>
      </c>
      <c r="H16" s="17">
        <f t="shared" si="0"/>
        <v>36203390.690000013</v>
      </c>
    </row>
    <row r="17" spans="1:1" ht="12" x14ac:dyDescent="0.2">
      <c r="A17" s="63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1.02" right="0.70866141732283472" top="0.74803149606299213" bottom="0.74803149606299213" header="0.31496062992125984" footer="0.31496062992125984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opLeftCell="A70" workbookViewId="0">
      <selection activeCell="A43" sqref="A43:H7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7" width="18.33203125" style="1" customWidth="1"/>
    <col min="8" max="8" width="19.6640625" style="1" customWidth="1"/>
    <col min="9" max="16384" width="12" style="1"/>
  </cols>
  <sheetData>
    <row r="1" spans="1:8" ht="45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13491529.93</v>
      </c>
      <c r="D7" s="15">
        <v>7437646.6100000003</v>
      </c>
      <c r="E7" s="15">
        <f>C7+D7</f>
        <v>20929176.539999999</v>
      </c>
      <c r="F7" s="15">
        <v>20314269.170000002</v>
      </c>
      <c r="G7" s="15">
        <v>19856799.829999998</v>
      </c>
      <c r="H7" s="15">
        <f>E7-F7</f>
        <v>614907.36999999732</v>
      </c>
    </row>
    <row r="8" spans="1:8" x14ac:dyDescent="0.2">
      <c r="A8" s="4" t="s">
        <v>131</v>
      </c>
      <c r="B8" s="22"/>
      <c r="C8" s="15">
        <v>6679388.9400000004</v>
      </c>
      <c r="D8" s="15">
        <v>4994013.7699999996</v>
      </c>
      <c r="E8" s="15">
        <f t="shared" ref="E8:E13" si="0">C8+D8</f>
        <v>11673402.710000001</v>
      </c>
      <c r="F8" s="15">
        <v>11694406.710000001</v>
      </c>
      <c r="G8" s="15">
        <v>11320606.67</v>
      </c>
      <c r="H8" s="15">
        <f t="shared" ref="H8:H13" si="1">E8-F8</f>
        <v>-21004</v>
      </c>
    </row>
    <row r="9" spans="1:8" x14ac:dyDescent="0.2">
      <c r="A9" s="4" t="s">
        <v>132</v>
      </c>
      <c r="B9" s="22"/>
      <c r="C9" s="15">
        <v>4495454.34</v>
      </c>
      <c r="D9" s="15">
        <v>500877.96</v>
      </c>
      <c r="E9" s="15">
        <f t="shared" si="0"/>
        <v>4996332.3</v>
      </c>
      <c r="F9" s="15">
        <v>4996332.3</v>
      </c>
      <c r="G9" s="15">
        <v>4991355.21</v>
      </c>
      <c r="H9" s="15">
        <f t="shared" si="1"/>
        <v>0</v>
      </c>
    </row>
    <row r="10" spans="1:8" x14ac:dyDescent="0.2">
      <c r="A10" s="4" t="s">
        <v>133</v>
      </c>
      <c r="B10" s="22"/>
      <c r="C10" s="15">
        <v>9322884.6899999995</v>
      </c>
      <c r="D10" s="15">
        <v>426542.58</v>
      </c>
      <c r="E10" s="15">
        <f t="shared" si="0"/>
        <v>9749427.2699999996</v>
      </c>
      <c r="F10" s="15">
        <v>7575657.3200000003</v>
      </c>
      <c r="G10" s="15">
        <v>7127047.1100000003</v>
      </c>
      <c r="H10" s="15">
        <f t="shared" si="1"/>
        <v>2173769.9499999993</v>
      </c>
    </row>
    <row r="11" spans="1:8" x14ac:dyDescent="0.2">
      <c r="A11" s="4" t="s">
        <v>134</v>
      </c>
      <c r="B11" s="22"/>
      <c r="C11" s="15">
        <v>546229.82999999996</v>
      </c>
      <c r="D11" s="15">
        <v>84031.06</v>
      </c>
      <c r="E11" s="15">
        <f t="shared" si="0"/>
        <v>630260.8899999999</v>
      </c>
      <c r="F11" s="15">
        <v>630260.89</v>
      </c>
      <c r="G11" s="15">
        <v>630260.89</v>
      </c>
      <c r="H11" s="15">
        <f t="shared" si="1"/>
        <v>0</v>
      </c>
    </row>
    <row r="12" spans="1:8" x14ac:dyDescent="0.2">
      <c r="A12" s="4" t="s">
        <v>135</v>
      </c>
      <c r="B12" s="22"/>
      <c r="C12" s="15">
        <v>1889635.47</v>
      </c>
      <c r="D12" s="15">
        <v>25849.02</v>
      </c>
      <c r="E12" s="15">
        <f t="shared" si="0"/>
        <v>1915484.49</v>
      </c>
      <c r="F12" s="15">
        <v>1915484.49</v>
      </c>
      <c r="G12" s="15">
        <v>1914984.49</v>
      </c>
      <c r="H12" s="15">
        <f t="shared" si="1"/>
        <v>0</v>
      </c>
    </row>
    <row r="13" spans="1:8" x14ac:dyDescent="0.2">
      <c r="A13" s="4" t="s">
        <v>136</v>
      </c>
      <c r="B13" s="22"/>
      <c r="C13" s="15">
        <v>1437957.17</v>
      </c>
      <c r="D13" s="15">
        <v>7573507.9100000001</v>
      </c>
      <c r="E13" s="15">
        <f t="shared" si="0"/>
        <v>9011465.0800000001</v>
      </c>
      <c r="F13" s="15">
        <v>6265462.0199999996</v>
      </c>
      <c r="G13" s="15">
        <v>6265462.0199999996</v>
      </c>
      <c r="H13" s="15">
        <f t="shared" si="1"/>
        <v>2746003.0600000005</v>
      </c>
    </row>
    <row r="14" spans="1:8" x14ac:dyDescent="0.2">
      <c r="A14" s="4" t="s">
        <v>137</v>
      </c>
      <c r="B14" s="22"/>
      <c r="C14" s="15">
        <v>1142228.07</v>
      </c>
      <c r="D14" s="15">
        <v>-76687.240000000005</v>
      </c>
      <c r="E14" s="15">
        <f t="shared" ref="E14" si="2">C14+D14</f>
        <v>1065540.83</v>
      </c>
      <c r="F14" s="15">
        <v>1065540.83</v>
      </c>
      <c r="G14" s="15">
        <v>1063270.72</v>
      </c>
      <c r="H14" s="15">
        <f t="shared" ref="H14" si="3">E14-F14</f>
        <v>0</v>
      </c>
    </row>
    <row r="15" spans="1:8" x14ac:dyDescent="0.2">
      <c r="A15" s="4" t="s">
        <v>138</v>
      </c>
      <c r="B15" s="22"/>
      <c r="C15" s="15">
        <v>2063867.33</v>
      </c>
      <c r="D15" s="15">
        <v>-55793.32</v>
      </c>
      <c r="E15" s="15">
        <f t="shared" ref="E15" si="4">C15+D15</f>
        <v>2008074.01</v>
      </c>
      <c r="F15" s="15">
        <v>2008074.01</v>
      </c>
      <c r="G15" s="15">
        <v>2007774.01</v>
      </c>
      <c r="H15" s="15">
        <f t="shared" ref="H15" si="5">E15-F15</f>
        <v>0</v>
      </c>
    </row>
    <row r="16" spans="1:8" x14ac:dyDescent="0.2">
      <c r="A16" s="4" t="s">
        <v>139</v>
      </c>
      <c r="B16" s="22"/>
      <c r="C16" s="15">
        <v>371059.06</v>
      </c>
      <c r="D16" s="15">
        <v>-140438.94</v>
      </c>
      <c r="E16" s="15">
        <f t="shared" ref="E16" si="6">C16+D16</f>
        <v>230620.12</v>
      </c>
      <c r="F16" s="15">
        <v>230620.12</v>
      </c>
      <c r="G16" s="15">
        <v>230620.12</v>
      </c>
      <c r="H16" s="15">
        <f t="shared" ref="H16" si="7">E16-F16</f>
        <v>0</v>
      </c>
    </row>
    <row r="17" spans="1:8" x14ac:dyDescent="0.2">
      <c r="A17" s="4" t="s">
        <v>140</v>
      </c>
      <c r="B17" s="22"/>
      <c r="C17" s="15">
        <v>2785684.77</v>
      </c>
      <c r="D17" s="15">
        <v>12893901.029999999</v>
      </c>
      <c r="E17" s="15">
        <f t="shared" ref="E17" si="8">C17+D17</f>
        <v>15679585.799999999</v>
      </c>
      <c r="F17" s="15">
        <v>14404679.529999999</v>
      </c>
      <c r="G17" s="15">
        <v>14404604.5</v>
      </c>
      <c r="H17" s="15">
        <f t="shared" ref="H17" si="9">E17-F17</f>
        <v>1274906.2699999996</v>
      </c>
    </row>
    <row r="18" spans="1:8" x14ac:dyDescent="0.2">
      <c r="A18" s="4" t="s">
        <v>141</v>
      </c>
      <c r="B18" s="22"/>
      <c r="C18" s="15">
        <v>1278686.8999999999</v>
      </c>
      <c r="D18" s="15">
        <v>-116884.8</v>
      </c>
      <c r="E18" s="15">
        <f t="shared" ref="E18" si="10">C18+D18</f>
        <v>1161802.0999999999</v>
      </c>
      <c r="F18" s="15">
        <v>1161802.1000000001</v>
      </c>
      <c r="G18" s="15">
        <v>1161002.75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884009.99</v>
      </c>
      <c r="D19" s="15">
        <v>156172.82</v>
      </c>
      <c r="E19" s="15">
        <f t="shared" ref="E19" si="12">C19+D19</f>
        <v>1040182.81</v>
      </c>
      <c r="F19" s="15">
        <v>1040182.81</v>
      </c>
      <c r="G19" s="15">
        <v>1033222.81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1878183.7</v>
      </c>
      <c r="D20" s="15">
        <v>1413219.42</v>
      </c>
      <c r="E20" s="15">
        <f t="shared" ref="E20" si="14">C20+D20</f>
        <v>3291403.12</v>
      </c>
      <c r="F20" s="15">
        <v>3291541.12</v>
      </c>
      <c r="G20" s="15">
        <v>3269231.52</v>
      </c>
      <c r="H20" s="15">
        <f t="shared" ref="H20" si="15">E20-F20</f>
        <v>-138</v>
      </c>
    </row>
    <row r="21" spans="1:8" x14ac:dyDescent="0.2">
      <c r="A21" s="4" t="s">
        <v>144</v>
      </c>
      <c r="B21" s="22"/>
      <c r="C21" s="15">
        <v>15304942.609999999</v>
      </c>
      <c r="D21" s="15">
        <v>-2822878.45</v>
      </c>
      <c r="E21" s="15">
        <f t="shared" ref="E21" si="16">C21+D21</f>
        <v>12482064.16</v>
      </c>
      <c r="F21" s="15">
        <v>12482064.16</v>
      </c>
      <c r="G21" s="15">
        <v>12462344.16</v>
      </c>
      <c r="H21" s="15">
        <f t="shared" ref="H21" si="17">E21-F21</f>
        <v>0</v>
      </c>
    </row>
    <row r="22" spans="1:8" x14ac:dyDescent="0.2">
      <c r="A22" s="4" t="s">
        <v>145</v>
      </c>
      <c r="B22" s="22"/>
      <c r="C22" s="15">
        <v>1274310.18</v>
      </c>
      <c r="D22" s="15">
        <v>724299.01</v>
      </c>
      <c r="E22" s="15">
        <f t="shared" ref="E22" si="18">C22+D22</f>
        <v>1998609.19</v>
      </c>
      <c r="F22" s="15">
        <v>1998367.23</v>
      </c>
      <c r="G22" s="15">
        <v>1990009.43</v>
      </c>
      <c r="H22" s="15">
        <f t="shared" ref="H22" si="19">E22-F22</f>
        <v>241.95999999996275</v>
      </c>
    </row>
    <row r="23" spans="1:8" x14ac:dyDescent="0.2">
      <c r="A23" s="4" t="s">
        <v>146</v>
      </c>
      <c r="B23" s="22"/>
      <c r="C23" s="15">
        <v>49208375.890000001</v>
      </c>
      <c r="D23" s="15">
        <v>66850854.229999997</v>
      </c>
      <c r="E23" s="15">
        <f t="shared" ref="E23" si="20">C23+D23</f>
        <v>116059230.12</v>
      </c>
      <c r="F23" s="15">
        <v>89415488.370000005</v>
      </c>
      <c r="G23" s="15">
        <v>89301618.299999997</v>
      </c>
      <c r="H23" s="15">
        <f t="shared" ref="H23" si="21">E23-F23</f>
        <v>26643741.75</v>
      </c>
    </row>
    <row r="24" spans="1:8" x14ac:dyDescent="0.2">
      <c r="A24" s="4" t="s">
        <v>147</v>
      </c>
      <c r="B24" s="22"/>
      <c r="C24" s="15">
        <v>828778.08</v>
      </c>
      <c r="D24" s="15">
        <v>-51086.97</v>
      </c>
      <c r="E24" s="15">
        <f t="shared" ref="E24" si="22">C24+D24</f>
        <v>777691.11</v>
      </c>
      <c r="F24" s="15">
        <v>763172.25</v>
      </c>
      <c r="G24" s="15">
        <v>761122.25</v>
      </c>
      <c r="H24" s="15">
        <f t="shared" ref="H24" si="23">E24-F24</f>
        <v>14518.859999999986</v>
      </c>
    </row>
    <row r="25" spans="1:8" x14ac:dyDescent="0.2">
      <c r="A25" s="4" t="s">
        <v>148</v>
      </c>
      <c r="B25" s="22"/>
      <c r="C25" s="15">
        <v>3265819.39</v>
      </c>
      <c r="D25" s="15">
        <v>-825106.74</v>
      </c>
      <c r="E25" s="15">
        <f t="shared" ref="E25" si="24">C25+D25</f>
        <v>2440712.6500000004</v>
      </c>
      <c r="F25" s="15">
        <v>2271111.64</v>
      </c>
      <c r="G25" s="15">
        <v>2271111.64</v>
      </c>
      <c r="H25" s="15">
        <f t="shared" ref="H25" si="25">E25-F25</f>
        <v>169601.01000000024</v>
      </c>
    </row>
    <row r="26" spans="1:8" x14ac:dyDescent="0.2">
      <c r="A26" s="4" t="s">
        <v>149</v>
      </c>
      <c r="B26" s="22"/>
      <c r="C26" s="15">
        <v>2182982.06</v>
      </c>
      <c r="D26" s="15">
        <v>2691969.68</v>
      </c>
      <c r="E26" s="15">
        <f t="shared" ref="E26" si="26">C26+D26</f>
        <v>4874951.74</v>
      </c>
      <c r="F26" s="15">
        <v>4606643.49</v>
      </c>
      <c r="G26" s="15">
        <v>4498676.72</v>
      </c>
      <c r="H26" s="15">
        <f t="shared" ref="H26" si="27">E26-F26</f>
        <v>268308.25</v>
      </c>
    </row>
    <row r="27" spans="1:8" x14ac:dyDescent="0.2">
      <c r="A27" s="4" t="s">
        <v>150</v>
      </c>
      <c r="B27" s="22"/>
      <c r="C27" s="15">
        <v>3077941.02</v>
      </c>
      <c r="D27" s="15">
        <v>1007996.45</v>
      </c>
      <c r="E27" s="15">
        <f t="shared" ref="E27" si="28">C27+D27</f>
        <v>4085937.4699999997</v>
      </c>
      <c r="F27" s="15">
        <v>3759971.94</v>
      </c>
      <c r="G27" s="15">
        <v>3759971.94</v>
      </c>
      <c r="H27" s="15">
        <f t="shared" ref="H27" si="29">E27-F27</f>
        <v>325965.5299999998</v>
      </c>
    </row>
    <row r="28" spans="1:8" x14ac:dyDescent="0.2">
      <c r="A28" s="4" t="s">
        <v>151</v>
      </c>
      <c r="B28" s="22"/>
      <c r="C28" s="15">
        <v>1556410.26</v>
      </c>
      <c r="D28" s="15">
        <v>236623.11</v>
      </c>
      <c r="E28" s="15">
        <f t="shared" ref="E28" si="30">C28+D28</f>
        <v>1793033.37</v>
      </c>
      <c r="F28" s="15">
        <v>1605348.33</v>
      </c>
      <c r="G28" s="15">
        <v>1605348.33</v>
      </c>
      <c r="H28" s="15">
        <f t="shared" ref="H28" si="31">E28-F28</f>
        <v>187685.04000000004</v>
      </c>
    </row>
    <row r="29" spans="1:8" x14ac:dyDescent="0.2">
      <c r="A29" s="4" t="s">
        <v>152</v>
      </c>
      <c r="B29" s="22"/>
      <c r="C29" s="15">
        <v>569609.34</v>
      </c>
      <c r="D29" s="15">
        <v>217059.44</v>
      </c>
      <c r="E29" s="15">
        <f t="shared" ref="E29" si="32">C29+D29</f>
        <v>786668.78</v>
      </c>
      <c r="F29" s="15">
        <v>716542.97</v>
      </c>
      <c r="G29" s="15">
        <v>716542.97</v>
      </c>
      <c r="H29" s="15">
        <f t="shared" ref="H29" si="33">E29-F29</f>
        <v>70125.810000000056</v>
      </c>
    </row>
    <row r="30" spans="1:8" x14ac:dyDescent="0.2">
      <c r="A30" s="4" t="s">
        <v>153</v>
      </c>
      <c r="B30" s="22"/>
      <c r="C30" s="15">
        <v>2660421.63</v>
      </c>
      <c r="D30" s="15">
        <v>1459876.26</v>
      </c>
      <c r="E30" s="15">
        <f t="shared" ref="E30" si="34">C30+D30</f>
        <v>4120297.8899999997</v>
      </c>
      <c r="F30" s="15">
        <v>3828537.2</v>
      </c>
      <c r="G30" s="15">
        <v>3794617.2</v>
      </c>
      <c r="H30" s="15">
        <f t="shared" ref="H30" si="35">E30-F30</f>
        <v>291760.68999999948</v>
      </c>
    </row>
    <row r="31" spans="1:8" x14ac:dyDescent="0.2">
      <c r="A31" s="4" t="s">
        <v>154</v>
      </c>
      <c r="B31" s="22"/>
      <c r="C31" s="15">
        <v>270687.37</v>
      </c>
      <c r="D31" s="15">
        <v>121892.22</v>
      </c>
      <c r="E31" s="15">
        <f t="shared" ref="E31" si="36">C31+D31</f>
        <v>392579.58999999997</v>
      </c>
      <c r="F31" s="15">
        <v>340232.96000000002</v>
      </c>
      <c r="G31" s="15">
        <v>340232.96000000002</v>
      </c>
      <c r="H31" s="15">
        <f t="shared" ref="H31" si="37">E31-F31</f>
        <v>52346.629999999946</v>
      </c>
    </row>
    <row r="32" spans="1:8" x14ac:dyDescent="0.2">
      <c r="A32" s="4" t="s">
        <v>155</v>
      </c>
      <c r="B32" s="22"/>
      <c r="C32" s="15">
        <v>13554122.16</v>
      </c>
      <c r="D32" s="15">
        <v>-525700.16</v>
      </c>
      <c r="E32" s="15">
        <f t="shared" ref="E32" si="38">C32+D32</f>
        <v>13028422</v>
      </c>
      <c r="F32" s="15">
        <v>12843558.85</v>
      </c>
      <c r="G32" s="15">
        <v>12839224.970000001</v>
      </c>
      <c r="H32" s="15">
        <f t="shared" ref="H32" si="39">E32-F32</f>
        <v>184863.15000000037</v>
      </c>
    </row>
    <row r="33" spans="1:8" x14ac:dyDescent="0.2">
      <c r="A33" s="4" t="s">
        <v>156</v>
      </c>
      <c r="B33" s="22"/>
      <c r="C33" s="15">
        <v>733259.31</v>
      </c>
      <c r="D33" s="15">
        <v>89355.13</v>
      </c>
      <c r="E33" s="15">
        <f t="shared" ref="E33" si="40">C33+D33</f>
        <v>822614.44000000006</v>
      </c>
      <c r="F33" s="15">
        <v>726803.72</v>
      </c>
      <c r="G33" s="15">
        <v>656203.57999999996</v>
      </c>
      <c r="H33" s="15">
        <f t="shared" ref="H33" si="41">E33-F33</f>
        <v>95810.720000000088</v>
      </c>
    </row>
    <row r="34" spans="1:8" x14ac:dyDescent="0.2">
      <c r="A34" s="4" t="s">
        <v>157</v>
      </c>
      <c r="B34" s="22"/>
      <c r="C34" s="15">
        <v>2115438.65</v>
      </c>
      <c r="D34" s="15">
        <v>182174.04</v>
      </c>
      <c r="E34" s="15">
        <f t="shared" ref="E34" si="42">C34+D34</f>
        <v>2297612.69</v>
      </c>
      <c r="F34" s="15">
        <v>1774896.41</v>
      </c>
      <c r="G34" s="15">
        <v>1772472.29</v>
      </c>
      <c r="H34" s="15">
        <f t="shared" ref="H34" si="43">E34-F34</f>
        <v>522716.28</v>
      </c>
    </row>
    <row r="35" spans="1:8" x14ac:dyDescent="0.2">
      <c r="A35" s="4" t="s">
        <v>158</v>
      </c>
      <c r="B35" s="22"/>
      <c r="C35" s="15">
        <v>1335378.8600000001</v>
      </c>
      <c r="D35" s="15">
        <v>627199.97</v>
      </c>
      <c r="E35" s="15">
        <f t="shared" ref="E35" si="44">C35+D35</f>
        <v>1962578.83</v>
      </c>
      <c r="F35" s="15">
        <v>1689187.4</v>
      </c>
      <c r="G35" s="15">
        <v>1645917.4</v>
      </c>
      <c r="H35" s="15">
        <f t="shared" ref="H35" si="45">E35-F35</f>
        <v>273391.43000000017</v>
      </c>
    </row>
    <row r="36" spans="1:8" x14ac:dyDescent="0.2">
      <c r="A36" s="4" t="s">
        <v>159</v>
      </c>
      <c r="B36" s="22"/>
      <c r="C36" s="15">
        <v>0</v>
      </c>
      <c r="D36" s="15">
        <v>871216.14</v>
      </c>
      <c r="E36" s="15">
        <f t="shared" ref="E36" si="46">C36+D36</f>
        <v>871216.14</v>
      </c>
      <c r="F36" s="15">
        <v>755117.8</v>
      </c>
      <c r="G36" s="15">
        <v>755117.8</v>
      </c>
      <c r="H36" s="15">
        <f t="shared" ref="H36" si="47">E36-F36</f>
        <v>116098.33999999997</v>
      </c>
    </row>
    <row r="37" spans="1:8" x14ac:dyDescent="0.2">
      <c r="A37" s="4" t="s">
        <v>160</v>
      </c>
      <c r="B37" s="22"/>
      <c r="C37" s="15">
        <v>0</v>
      </c>
      <c r="D37" s="15">
        <v>506629.68</v>
      </c>
      <c r="E37" s="15">
        <f t="shared" ref="E37" si="48">C37+D37</f>
        <v>506629.68</v>
      </c>
      <c r="F37" s="15">
        <v>308859.09000000003</v>
      </c>
      <c r="G37" s="15">
        <v>308859.09000000003</v>
      </c>
      <c r="H37" s="15">
        <f t="shared" ref="H37" si="49">E37-F37</f>
        <v>197770.58999999997</v>
      </c>
    </row>
    <row r="38" spans="1:8" x14ac:dyDescent="0.2">
      <c r="A38" s="4"/>
      <c r="B38" s="22"/>
      <c r="C38" s="15"/>
      <c r="D38" s="15"/>
      <c r="E38" s="15"/>
      <c r="F38" s="15"/>
      <c r="G38" s="15"/>
      <c r="H38" s="15"/>
    </row>
    <row r="39" spans="1:8" x14ac:dyDescent="0.2">
      <c r="A39" s="4"/>
      <c r="B39" s="25"/>
      <c r="C39" s="16"/>
      <c r="D39" s="16"/>
      <c r="E39" s="16"/>
      <c r="F39" s="16"/>
      <c r="G39" s="16"/>
      <c r="H39" s="16"/>
    </row>
    <row r="40" spans="1:8" x14ac:dyDescent="0.2">
      <c r="A40" s="26"/>
      <c r="B40" s="47" t="s">
        <v>53</v>
      </c>
      <c r="C40" s="23">
        <f t="shared" ref="C40:H40" si="50">SUM(C7:C39)</f>
        <v>146205277.00000003</v>
      </c>
      <c r="D40" s="23">
        <f t="shared" si="50"/>
        <v>106478330.92000002</v>
      </c>
      <c r="E40" s="23">
        <f t="shared" si="50"/>
        <v>252683607.92000002</v>
      </c>
      <c r="F40" s="23">
        <f t="shared" si="50"/>
        <v>216480217.23000002</v>
      </c>
      <c r="G40" s="23">
        <f t="shared" si="50"/>
        <v>214755633.68000001</v>
      </c>
      <c r="H40" s="23">
        <f t="shared" si="50"/>
        <v>36203390.690000005</v>
      </c>
    </row>
    <row r="41" spans="1:8" ht="12" x14ac:dyDescent="0.2">
      <c r="A41" s="63" t="s">
        <v>165</v>
      </c>
    </row>
    <row r="43" spans="1:8" ht="45" customHeight="1" x14ac:dyDescent="0.2">
      <c r="A43" s="52" t="s">
        <v>162</v>
      </c>
      <c r="B43" s="53"/>
      <c r="C43" s="53"/>
      <c r="D43" s="53"/>
      <c r="E43" s="53"/>
      <c r="F43" s="53"/>
      <c r="G43" s="53"/>
      <c r="H43" s="54"/>
    </row>
    <row r="45" spans="1:8" x14ac:dyDescent="0.2">
      <c r="A45" s="57" t="s">
        <v>54</v>
      </c>
      <c r="B45" s="58"/>
      <c r="C45" s="52" t="s">
        <v>60</v>
      </c>
      <c r="D45" s="53"/>
      <c r="E45" s="53"/>
      <c r="F45" s="53"/>
      <c r="G45" s="54"/>
      <c r="H45" s="55" t="s">
        <v>59</v>
      </c>
    </row>
    <row r="46" spans="1:8" ht="22.5" x14ac:dyDescent="0.2">
      <c r="A46" s="59"/>
      <c r="B46" s="60"/>
      <c r="C46" s="9" t="s">
        <v>55</v>
      </c>
      <c r="D46" s="9" t="s">
        <v>125</v>
      </c>
      <c r="E46" s="9" t="s">
        <v>56</v>
      </c>
      <c r="F46" s="9" t="s">
        <v>57</v>
      </c>
      <c r="G46" s="9" t="s">
        <v>58</v>
      </c>
      <c r="H46" s="56"/>
    </row>
    <row r="47" spans="1:8" x14ac:dyDescent="0.2">
      <c r="A47" s="61"/>
      <c r="B47" s="62"/>
      <c r="C47" s="10">
        <v>1</v>
      </c>
      <c r="D47" s="10">
        <v>2</v>
      </c>
      <c r="E47" s="10" t="s">
        <v>126</v>
      </c>
      <c r="F47" s="10">
        <v>4</v>
      </c>
      <c r="G47" s="10">
        <v>5</v>
      </c>
      <c r="H47" s="10" t="s">
        <v>127</v>
      </c>
    </row>
    <row r="48" spans="1:8" x14ac:dyDescent="0.2">
      <c r="A48" s="28"/>
      <c r="B48" s="29"/>
      <c r="C48" s="33"/>
      <c r="D48" s="33"/>
      <c r="E48" s="33"/>
      <c r="F48" s="33"/>
      <c r="G48" s="33"/>
      <c r="H48" s="33"/>
    </row>
    <row r="49" spans="1:8" x14ac:dyDescent="0.2">
      <c r="A49" s="4" t="s">
        <v>8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9</v>
      </c>
      <c r="B50" s="2"/>
      <c r="C50" s="34">
        <v>0</v>
      </c>
      <c r="D50" s="34">
        <v>0</v>
      </c>
      <c r="E50" s="34">
        <f t="shared" ref="E50:E52" si="51">C50+D50</f>
        <v>0</v>
      </c>
      <c r="F50" s="34">
        <v>0</v>
      </c>
      <c r="G50" s="34">
        <v>0</v>
      </c>
      <c r="H50" s="34">
        <f t="shared" ref="H50:H52" si="52">E50-F50</f>
        <v>0</v>
      </c>
    </row>
    <row r="51" spans="1:8" x14ac:dyDescent="0.2">
      <c r="A51" s="4" t="s">
        <v>10</v>
      </c>
      <c r="B51" s="2"/>
      <c r="C51" s="34">
        <v>0</v>
      </c>
      <c r="D51" s="34">
        <v>0</v>
      </c>
      <c r="E51" s="34">
        <f t="shared" si="51"/>
        <v>0</v>
      </c>
      <c r="F51" s="34">
        <v>0</v>
      </c>
      <c r="G51" s="34">
        <v>0</v>
      </c>
      <c r="H51" s="34">
        <f t="shared" si="52"/>
        <v>0</v>
      </c>
    </row>
    <row r="52" spans="1:8" x14ac:dyDescent="0.2">
      <c r="A52" s="4" t="s">
        <v>11</v>
      </c>
      <c r="B52" s="2"/>
      <c r="C52" s="34">
        <v>0</v>
      </c>
      <c r="D52" s="34">
        <v>0</v>
      </c>
      <c r="E52" s="34">
        <f t="shared" si="51"/>
        <v>0</v>
      </c>
      <c r="F52" s="34">
        <v>0</v>
      </c>
      <c r="G52" s="34">
        <v>0</v>
      </c>
      <c r="H52" s="34">
        <f t="shared" si="52"/>
        <v>0</v>
      </c>
    </row>
    <row r="53" spans="1:8" x14ac:dyDescent="0.2">
      <c r="A53" s="4"/>
      <c r="B53" s="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>SUM(C49:C53)</f>
        <v>0</v>
      </c>
      <c r="D54" s="23">
        <f>SUM(D49:D53)</f>
        <v>0</v>
      </c>
      <c r="E54" s="23">
        <f>SUM(E49:E52)</f>
        <v>0</v>
      </c>
      <c r="F54" s="23">
        <f>SUM(F49:F52)</f>
        <v>0</v>
      </c>
      <c r="G54" s="23">
        <f>SUM(G49:G52)</f>
        <v>0</v>
      </c>
      <c r="H54" s="23">
        <f>SUM(H49:H52)</f>
        <v>0</v>
      </c>
    </row>
    <row r="55" spans="1:8" ht="12" x14ac:dyDescent="0.2">
      <c r="A55" s="63" t="s">
        <v>165</v>
      </c>
    </row>
    <row r="57" spans="1:8" ht="45" customHeight="1" x14ac:dyDescent="0.2">
      <c r="A57" s="52" t="s">
        <v>163</v>
      </c>
      <c r="B57" s="53"/>
      <c r="C57" s="53"/>
      <c r="D57" s="53"/>
      <c r="E57" s="53"/>
      <c r="F57" s="53"/>
      <c r="G57" s="53"/>
      <c r="H57" s="54"/>
    </row>
    <row r="58" spans="1:8" x14ac:dyDescent="0.2">
      <c r="A58" s="57" t="s">
        <v>54</v>
      </c>
      <c r="B58" s="58"/>
      <c r="C58" s="52" t="s">
        <v>60</v>
      </c>
      <c r="D58" s="53"/>
      <c r="E58" s="53"/>
      <c r="F58" s="53"/>
      <c r="G58" s="54"/>
      <c r="H58" s="55" t="s">
        <v>59</v>
      </c>
    </row>
    <row r="59" spans="1:8" ht="22.5" x14ac:dyDescent="0.2">
      <c r="A59" s="59"/>
      <c r="B59" s="60"/>
      <c r="C59" s="9" t="s">
        <v>55</v>
      </c>
      <c r="D59" s="9" t="s">
        <v>125</v>
      </c>
      <c r="E59" s="9" t="s">
        <v>56</v>
      </c>
      <c r="F59" s="9" t="s">
        <v>57</v>
      </c>
      <c r="G59" s="9" t="s">
        <v>58</v>
      </c>
      <c r="H59" s="56"/>
    </row>
    <row r="60" spans="1:8" x14ac:dyDescent="0.2">
      <c r="A60" s="61"/>
      <c r="B60" s="62"/>
      <c r="C60" s="10">
        <v>1</v>
      </c>
      <c r="D60" s="10">
        <v>2</v>
      </c>
      <c r="E60" s="10" t="s">
        <v>126</v>
      </c>
      <c r="F60" s="10">
        <v>4</v>
      </c>
      <c r="G60" s="10">
        <v>5</v>
      </c>
      <c r="H60" s="10" t="s">
        <v>127</v>
      </c>
    </row>
    <row r="61" spans="1:8" x14ac:dyDescent="0.2">
      <c r="A61" s="28"/>
      <c r="B61" s="29"/>
      <c r="C61" s="33"/>
      <c r="D61" s="33"/>
      <c r="E61" s="33"/>
      <c r="F61" s="33"/>
      <c r="G61" s="33"/>
      <c r="H61" s="33"/>
    </row>
    <row r="62" spans="1:8" ht="22.5" x14ac:dyDescent="0.2">
      <c r="A62" s="4"/>
      <c r="B62" s="31" t="s">
        <v>13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x14ac:dyDescent="0.2">
      <c r="A64" s="4"/>
      <c r="B64" s="31" t="s">
        <v>12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14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26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27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34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15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30"/>
      <c r="B75" s="3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 t="shared" ref="C76:H76" si="53">SUM(C62:C74)</f>
        <v>0</v>
      </c>
      <c r="D76" s="23">
        <f t="shared" si="53"/>
        <v>0</v>
      </c>
      <c r="E76" s="23">
        <f t="shared" si="53"/>
        <v>0</v>
      </c>
      <c r="F76" s="23">
        <f t="shared" si="53"/>
        <v>0</v>
      </c>
      <c r="G76" s="23">
        <f t="shared" si="53"/>
        <v>0</v>
      </c>
      <c r="H76" s="23">
        <f t="shared" si="53"/>
        <v>0</v>
      </c>
    </row>
    <row r="77" spans="1:8" ht="12" x14ac:dyDescent="0.2">
      <c r="A77" s="63" t="s">
        <v>165</v>
      </c>
    </row>
  </sheetData>
  <sheetProtection formatCells="0" formatColumns="0" formatRows="0" insertRows="0" deleteRows="0" autoFilter="0"/>
  <mergeCells count="12">
    <mergeCell ref="A57:H57"/>
    <mergeCell ref="A58:B60"/>
    <mergeCell ref="C58:G58"/>
    <mergeCell ref="H58:H59"/>
    <mergeCell ref="C45:G45"/>
    <mergeCell ref="H45:H46"/>
    <mergeCell ref="A1:H1"/>
    <mergeCell ref="A3:B5"/>
    <mergeCell ref="A43:H43"/>
    <mergeCell ref="A45:B47"/>
    <mergeCell ref="C3:G3"/>
    <mergeCell ref="H3:H4"/>
  </mergeCells>
  <printOptions horizontalCentered="1"/>
  <pageMargins left="1.17" right="0.33" top="0.74803149606299213" bottom="0.74803149606299213" header="0.31496062992125984" footer="0.31496062992125984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43" sqref="A1:H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58797494.310000002</v>
      </c>
      <c r="D6" s="15">
        <f t="shared" si="0"/>
        <v>13089452.92</v>
      </c>
      <c r="E6" s="15">
        <f t="shared" si="0"/>
        <v>71886947.230000004</v>
      </c>
      <c r="F6" s="15">
        <f t="shared" si="0"/>
        <v>68921399.359999999</v>
      </c>
      <c r="G6" s="15">
        <f t="shared" si="0"/>
        <v>67576125.170000002</v>
      </c>
      <c r="H6" s="15">
        <f t="shared" si="0"/>
        <v>2965547.8699999992</v>
      </c>
    </row>
    <row r="7" spans="1:8" x14ac:dyDescent="0.2">
      <c r="A7" s="38"/>
      <c r="B7" s="42" t="s">
        <v>42</v>
      </c>
      <c r="C7" s="15">
        <v>2063867.33</v>
      </c>
      <c r="D7" s="15">
        <v>-55793.32</v>
      </c>
      <c r="E7" s="15">
        <f>C7+D7</f>
        <v>2008074.01</v>
      </c>
      <c r="F7" s="15">
        <v>2008074.01</v>
      </c>
      <c r="G7" s="15">
        <v>2007774.01</v>
      </c>
      <c r="H7" s="15">
        <f>E7-F7</f>
        <v>0</v>
      </c>
    </row>
    <row r="8" spans="1:8" x14ac:dyDescent="0.2">
      <c r="A8" s="38"/>
      <c r="B8" s="42" t="s">
        <v>17</v>
      </c>
      <c r="C8" s="15">
        <v>371059.06</v>
      </c>
      <c r="D8" s="15">
        <v>-140438.94</v>
      </c>
      <c r="E8" s="15">
        <f t="shared" ref="E8:E14" si="1">C8+D8</f>
        <v>230620.12</v>
      </c>
      <c r="F8" s="15">
        <v>230620.12</v>
      </c>
      <c r="G8" s="15">
        <v>230620.12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24666373.210000001</v>
      </c>
      <c r="D9" s="15">
        <v>13439168.02</v>
      </c>
      <c r="E9" s="15">
        <f t="shared" si="1"/>
        <v>38105541.230000004</v>
      </c>
      <c r="F9" s="15">
        <v>37313867.270000003</v>
      </c>
      <c r="G9" s="15">
        <v>36477620.799999997</v>
      </c>
      <c r="H9" s="15">
        <f t="shared" si="2"/>
        <v>791673.96000000089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9322884.6899999995</v>
      </c>
      <c r="D11" s="15">
        <v>426542.58</v>
      </c>
      <c r="E11" s="15">
        <f t="shared" si="1"/>
        <v>9749427.2699999996</v>
      </c>
      <c r="F11" s="15">
        <v>7575657.3200000003</v>
      </c>
      <c r="G11" s="15">
        <v>7127047.1100000003</v>
      </c>
      <c r="H11" s="15">
        <f t="shared" si="2"/>
        <v>2173769.9499999993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17721480.859999999</v>
      </c>
      <c r="D13" s="15">
        <v>-2175266.6800000002</v>
      </c>
      <c r="E13" s="15">
        <f t="shared" si="1"/>
        <v>15546214.18</v>
      </c>
      <c r="F13" s="15">
        <v>15545972.220000001</v>
      </c>
      <c r="G13" s="15">
        <v>15515624.310000001</v>
      </c>
      <c r="H13" s="15">
        <f t="shared" si="2"/>
        <v>241.95999999903142</v>
      </c>
    </row>
    <row r="14" spans="1:8" x14ac:dyDescent="0.2">
      <c r="A14" s="38"/>
      <c r="B14" s="42" t="s">
        <v>19</v>
      </c>
      <c r="C14" s="15">
        <v>4651829.16</v>
      </c>
      <c r="D14" s="15">
        <v>1595241.26</v>
      </c>
      <c r="E14" s="15">
        <f t="shared" si="1"/>
        <v>6247070.4199999999</v>
      </c>
      <c r="F14" s="15">
        <v>6247208.4199999999</v>
      </c>
      <c r="G14" s="15">
        <v>6217438.8200000003</v>
      </c>
      <c r="H14" s="15">
        <f t="shared" si="2"/>
        <v>-138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86129095.790000007</v>
      </c>
      <c r="D16" s="15">
        <f t="shared" si="3"/>
        <v>93505762.800000012</v>
      </c>
      <c r="E16" s="15">
        <f t="shared" si="3"/>
        <v>179634858.58999997</v>
      </c>
      <c r="F16" s="15">
        <f t="shared" si="3"/>
        <v>146397015.76999998</v>
      </c>
      <c r="G16" s="15">
        <f t="shared" si="3"/>
        <v>146018505.75999999</v>
      </c>
      <c r="H16" s="15">
        <f t="shared" si="3"/>
        <v>33237842.819999993</v>
      </c>
    </row>
    <row r="17" spans="1:8" x14ac:dyDescent="0.2">
      <c r="A17" s="38"/>
      <c r="B17" s="42" t="s">
        <v>45</v>
      </c>
      <c r="C17" s="15">
        <v>733259.31</v>
      </c>
      <c r="D17" s="15">
        <v>89355.13</v>
      </c>
      <c r="E17" s="15">
        <f>C17+D17</f>
        <v>822614.44000000006</v>
      </c>
      <c r="F17" s="15">
        <v>726803.72</v>
      </c>
      <c r="G17" s="15">
        <v>656203.57999999996</v>
      </c>
      <c r="H17" s="15">
        <f t="shared" ref="H17:H23" si="4">E17-F17</f>
        <v>95810.720000000088</v>
      </c>
    </row>
    <row r="18" spans="1:8" x14ac:dyDescent="0.2">
      <c r="A18" s="38"/>
      <c r="B18" s="42" t="s">
        <v>28</v>
      </c>
      <c r="C18" s="15">
        <v>78132969.75</v>
      </c>
      <c r="D18" s="15">
        <v>92476893.200000003</v>
      </c>
      <c r="E18" s="15">
        <f t="shared" ref="E18:E23" si="5">C18+D18</f>
        <v>170609862.94999999</v>
      </c>
      <c r="F18" s="15">
        <v>138549637.91</v>
      </c>
      <c r="G18" s="15">
        <v>138287422.16</v>
      </c>
      <c r="H18" s="15">
        <f t="shared" si="4"/>
        <v>32060225.039999992</v>
      </c>
    </row>
    <row r="19" spans="1:8" x14ac:dyDescent="0.2">
      <c r="A19" s="38"/>
      <c r="B19" s="42" t="s">
        <v>21</v>
      </c>
      <c r="C19" s="15">
        <v>546229.82999999996</v>
      </c>
      <c r="D19" s="15">
        <v>84031.06</v>
      </c>
      <c r="E19" s="15">
        <f t="shared" si="5"/>
        <v>630260.8899999999</v>
      </c>
      <c r="F19" s="15">
        <v>630260.89</v>
      </c>
      <c r="G19" s="15">
        <v>630260.89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3450817.51</v>
      </c>
      <c r="D20" s="15">
        <v>830374.01</v>
      </c>
      <c r="E20" s="15">
        <f t="shared" si="5"/>
        <v>4281191.5199999996</v>
      </c>
      <c r="F20" s="15">
        <v>3485083.81</v>
      </c>
      <c r="G20" s="15">
        <v>3439389.69</v>
      </c>
      <c r="H20" s="15">
        <f t="shared" si="4"/>
        <v>796107.7099999995</v>
      </c>
    </row>
    <row r="21" spans="1:8" x14ac:dyDescent="0.2">
      <c r="A21" s="38"/>
      <c r="B21" s="42" t="s">
        <v>47</v>
      </c>
      <c r="C21" s="15">
        <v>3265819.39</v>
      </c>
      <c r="D21" s="15">
        <v>-846106.74</v>
      </c>
      <c r="E21" s="15">
        <f t="shared" si="5"/>
        <v>2419712.6500000004</v>
      </c>
      <c r="F21" s="15">
        <v>2250111.64</v>
      </c>
      <c r="G21" s="15">
        <v>2250111.64</v>
      </c>
      <c r="H21" s="15">
        <f t="shared" si="4"/>
        <v>169601.01000000024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871216.14</v>
      </c>
      <c r="E23" s="15">
        <f t="shared" si="5"/>
        <v>871216.14</v>
      </c>
      <c r="F23" s="15">
        <v>755117.8</v>
      </c>
      <c r="G23" s="15">
        <v>755117.8</v>
      </c>
      <c r="H23" s="15">
        <f t="shared" si="4"/>
        <v>116098.33999999997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1278686.8999999999</v>
      </c>
      <c r="D25" s="15">
        <f t="shared" si="6"/>
        <v>-116884.8</v>
      </c>
      <c r="E25" s="15">
        <f t="shared" si="6"/>
        <v>1161802.0999999999</v>
      </c>
      <c r="F25" s="15">
        <f t="shared" si="6"/>
        <v>1161802.1000000001</v>
      </c>
      <c r="G25" s="15">
        <f t="shared" si="6"/>
        <v>1161002.75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1278686.8999999999</v>
      </c>
      <c r="D26" s="15">
        <v>-116884.8</v>
      </c>
      <c r="E26" s="15">
        <f>C26+D26</f>
        <v>1161802.0999999999</v>
      </c>
      <c r="F26" s="15">
        <v>1161802.1000000001</v>
      </c>
      <c r="G26" s="15">
        <v>1161002.75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146205277</v>
      </c>
      <c r="D42" s="23">
        <f t="shared" si="12"/>
        <v>106478330.92000002</v>
      </c>
      <c r="E42" s="23">
        <f t="shared" si="12"/>
        <v>252683607.91999996</v>
      </c>
      <c r="F42" s="23">
        <f t="shared" si="12"/>
        <v>216480217.22999996</v>
      </c>
      <c r="G42" s="23">
        <f t="shared" si="12"/>
        <v>214755633.68000001</v>
      </c>
      <c r="H42" s="23">
        <f t="shared" si="12"/>
        <v>36203390.68999999</v>
      </c>
    </row>
    <row r="43" spans="1:8" ht="12" x14ac:dyDescent="0.2">
      <c r="A43" s="63" t="s">
        <v>165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88" right="0.54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2021-02-18T17:30:13Z</cp:lastPrinted>
  <dcterms:created xsi:type="dcterms:W3CDTF">2014-02-10T03:37:14Z</dcterms:created>
  <dcterms:modified xsi:type="dcterms:W3CDTF">2021-02-18T17:30:16Z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